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7DD4C37-433E-45AB-9E94-582F854986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6" i="1"/>
  <c r="P26" i="1"/>
  <c r="Q26" i="1" s="1"/>
  <c r="L26" i="1"/>
  <c r="K26" i="1"/>
  <c r="R24" i="1"/>
  <c r="P24" i="1"/>
  <c r="Q24" i="1" s="1"/>
  <c r="L24" i="1"/>
  <c r="K24" i="1"/>
  <c r="L23" i="1"/>
  <c r="R23" i="1"/>
  <c r="K23" i="1"/>
  <c r="P23" i="1"/>
  <c r="Q23" i="1" s="1"/>
  <c r="K30" i="1" l="1"/>
  <c r="K32" i="1" s="1"/>
  <c r="S25" i="1"/>
  <c r="Q30" i="1"/>
  <c r="Q32" i="1" s="1"/>
  <c r="S24" i="1"/>
  <c r="S26" i="1"/>
  <c r="S23" i="1"/>
  <c r="S30" i="1" l="1"/>
  <c r="S32" i="1" s="1"/>
</calcChain>
</file>

<file path=xl/sharedStrings.xml><?xml version="1.0" encoding="utf-8"?>
<sst xmlns="http://schemas.openxmlformats.org/spreadsheetml/2006/main" count="66" uniqueCount="59">
  <si>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</si>
  <si>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</si>
  <si>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</si>
  <si>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</si>
  <si>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</si>
  <si>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</si>
  <si>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</si>
  <si>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</si>
  <si>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</si>
  <si>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</si>
  <si>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</si>
  <si>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</si>
  <si>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</si>
  <si>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</si>
  <si>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</si>
  <si>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</si>
  <si>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</si>
  <si>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</si>
  <si>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</si>
  <si>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</si>
  <si>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</si>
  <si>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</si>
  <si>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</si>
  <si>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</si>
  <si>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</si>
  <si>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</si>
  <si>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</si>
  <si>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</si>
  <si>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</si>
  <si>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</si>
  <si>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</si>
  <si>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</si>
  <si>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</si>
  <si>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</si>
  <si>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</si>
  <si>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</si>
  <si>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</si>
  <si>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</si>
  <si>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</si>
  <si>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</si>
  <si>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</si>
  <si>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</si>
  <si>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</si>
  <si>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</si>
  <si>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</si>
  <si>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</si>
  <si>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</si>
  <si>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</si>
  <si>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</si>
  <si>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</si>
  <si>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r>
      <t>OFERTA PRECIO ADJUDICACION PROVEEDOR</t>
    </r>
    <r>
      <rPr>
        <b/>
        <u/>
        <sz val="14"/>
        <rFont val="Calibri"/>
        <family val="2"/>
        <scheme val="minor"/>
      </rPr>
      <t/>
    </r>
  </si>
  <si>
    <t xml:space="preserve"> ACM 25/932</t>
  </si>
  <si>
    <t>Tubo drenaje tipo penrose 50cm, diámetro interno: 6mm</t>
  </si>
  <si>
    <t>Tubo drenaje tipo penrose 50cm, diámetro interno: 12mm</t>
  </si>
  <si>
    <t>Tubo drenaje tipo penrose 50cm, diámetro interno: 19 mm</t>
  </si>
  <si>
    <t>Tubo drenaje tipo penrose 50cm, diámetro interno: 25mm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</si>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</sst>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51" fillId="65" borderId="44" xfId="0" applyFont="1" applyFill="1" applyBorder="1" applyAlignment="1" applyProtection="1">
      <alignment horizontal="center" vertical="center" wrapText="1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115364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showGridLines="0" tabSelected="1" topLeftCell="A7" zoomScale="70" zoomScaleNormal="70" workbookViewId="0">
      <selection activeCell="A19" sqref="A19:S19"/>
    </sheetView>
  </sheetViews>
  <sheetFormatPr defaultRowHeight="15" x14ac:dyDescent="0.25"/>
  <cols>
    <col min="1" max="1" width="19.5703125" customWidth="1"/>
    <col min="2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6" customWidth="1"/>
    <col min="12" max="12" width="15.85546875" customWidth="1"/>
    <col min="13" max="13" width="15.28515625" bestFit="1" customWidth="1"/>
    <col min="14" max="14" width="11.7109375" customWidth="1"/>
    <col min="15" max="15" width="11.285156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6" t="s">
        <v>18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8" t="s">
        <v>9</v>
      </c>
      <c r="B10" s="138"/>
      <c r="C10" s="138"/>
      <c r="D10" s="140" t="s">
        <v>56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39" t="s">
        <v>10</v>
      </c>
      <c r="B11" s="139"/>
      <c r="C11" s="139"/>
      <c r="D11" s="51"/>
      <c r="E11" s="141" t="s">
        <v>51</v>
      </c>
      <c r="F11" s="141"/>
      <c r="G11" s="141"/>
      <c r="H11" s="141"/>
      <c r="I11" s="141"/>
      <c r="J11" s="141"/>
      <c r="K11" s="141"/>
      <c r="L11" s="141"/>
      <c r="M11" s="14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7" t="s">
        <v>32</v>
      </c>
      <c r="B12" s="128"/>
      <c r="C12" s="128"/>
      <c r="D12" s="128"/>
      <c r="E12" s="128"/>
      <c r="F12" s="128"/>
      <c r="G12" s="128"/>
      <c r="H12" s="128"/>
      <c r="I12" s="128"/>
      <c r="J12" s="129"/>
      <c r="K12" s="127" t="s">
        <v>11</v>
      </c>
      <c r="L12" s="128"/>
      <c r="M12" s="128"/>
      <c r="N12" s="128"/>
      <c r="O12" s="128"/>
      <c r="P12" s="128"/>
      <c r="Q12" s="128"/>
      <c r="R12" s="128"/>
      <c r="S12" s="129"/>
      <c r="W12" s="26"/>
      <c r="X12" s="26"/>
    </row>
    <row r="13" spans="1:26" s="28" customFormat="1" ht="39" customHeight="1" x14ac:dyDescent="0.2">
      <c r="A13" s="48" t="s">
        <v>33</v>
      </c>
      <c r="B13" s="130"/>
      <c r="C13" s="131"/>
      <c r="D13" s="131"/>
      <c r="E13" s="132"/>
      <c r="F13" s="27" t="s">
        <v>34</v>
      </c>
      <c r="G13" s="130"/>
      <c r="H13" s="131"/>
      <c r="I13" s="131"/>
      <c r="J13" s="133"/>
      <c r="K13" s="119" t="s">
        <v>12</v>
      </c>
      <c r="L13" s="121"/>
      <c r="M13" s="122"/>
      <c r="N13" s="122"/>
      <c r="O13" s="122"/>
      <c r="P13" s="122"/>
      <c r="Q13" s="122"/>
      <c r="R13" s="122"/>
      <c r="S13" s="123"/>
      <c r="W13" s="26"/>
    </row>
    <row r="14" spans="1:26" s="28" customFormat="1" ht="39" customHeight="1" x14ac:dyDescent="0.2">
      <c r="A14" s="45" t="s">
        <v>35</v>
      </c>
      <c r="B14" s="134"/>
      <c r="C14" s="135"/>
      <c r="D14" s="135"/>
      <c r="E14" s="136"/>
      <c r="F14" s="29" t="s">
        <v>36</v>
      </c>
      <c r="G14" s="134"/>
      <c r="H14" s="135"/>
      <c r="I14" s="135"/>
      <c r="J14" s="137"/>
      <c r="K14" s="120"/>
      <c r="L14" s="124"/>
      <c r="M14" s="125"/>
      <c r="N14" s="125"/>
      <c r="O14" s="125"/>
      <c r="P14" s="125"/>
      <c r="Q14" s="125"/>
      <c r="R14" s="125"/>
      <c r="S14" s="126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42"/>
      <c r="E15" s="143"/>
      <c r="F15" s="29" t="s">
        <v>37</v>
      </c>
      <c r="G15" s="134"/>
      <c r="H15" s="135"/>
      <c r="I15" s="135"/>
      <c r="J15" s="137"/>
      <c r="K15" s="30" t="s">
        <v>14</v>
      </c>
      <c r="L15" s="117"/>
      <c r="M15" s="117"/>
      <c r="N15" s="117"/>
      <c r="O15" s="117"/>
      <c r="P15" s="117"/>
      <c r="Q15" s="117"/>
      <c r="R15" s="117"/>
      <c r="S15" s="118"/>
      <c r="W15" s="26"/>
    </row>
    <row r="16" spans="1:26" s="28" customFormat="1" ht="39" customHeight="1" x14ac:dyDescent="0.2">
      <c r="A16" s="45" t="s">
        <v>38</v>
      </c>
      <c r="B16" s="134"/>
      <c r="C16" s="135"/>
      <c r="D16" s="135"/>
      <c r="E16" s="136"/>
      <c r="F16" s="32" t="s">
        <v>39</v>
      </c>
      <c r="G16" s="33" t="s">
        <v>40</v>
      </c>
      <c r="H16" s="46"/>
      <c r="I16" s="33" t="s">
        <v>16</v>
      </c>
      <c r="J16" s="46"/>
      <c r="K16" s="151" t="s">
        <v>41</v>
      </c>
      <c r="L16" s="147"/>
      <c r="M16" s="147"/>
      <c r="N16" s="147"/>
      <c r="O16" s="147"/>
      <c r="P16" s="147"/>
      <c r="Q16" s="147"/>
      <c r="R16" s="147"/>
      <c r="S16" s="148"/>
      <c r="W16" s="26"/>
    </row>
    <row r="17" spans="1:26" s="34" customFormat="1" ht="39" customHeight="1" thickBot="1" x14ac:dyDescent="0.3">
      <c r="A17" s="49" t="s">
        <v>17</v>
      </c>
      <c r="B17" s="153"/>
      <c r="C17" s="154"/>
      <c r="D17" s="154"/>
      <c r="E17" s="155"/>
      <c r="F17" s="50" t="s">
        <v>42</v>
      </c>
      <c r="G17" s="156"/>
      <c r="H17" s="157"/>
      <c r="I17" s="157"/>
      <c r="J17" s="158"/>
      <c r="K17" s="152"/>
      <c r="L17" s="149"/>
      <c r="M17" s="149"/>
      <c r="N17" s="149"/>
      <c r="O17" s="149"/>
      <c r="P17" s="149"/>
      <c r="Q17" s="149"/>
      <c r="R17" s="149"/>
      <c r="S17" s="150"/>
      <c r="W17" s="26"/>
    </row>
    <row r="18" spans="1:26" s="44" customFormat="1" ht="39" customHeight="1" thickBo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">
      <c r="A19" s="169" t="s">
        <v>50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1"/>
      <c r="W19" s="42"/>
    </row>
    <row r="20" spans="1:26" s="44" customFormat="1" ht="28.5" customHeight="1" thickBot="1" x14ac:dyDescent="0.3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62" t="s">
        <v>24</v>
      </c>
      <c r="Q21" s="163"/>
      <c r="R21" s="164" t="s">
        <v>25</v>
      </c>
      <c r="S21" s="165"/>
      <c r="W21" s="26"/>
    </row>
    <row r="22" spans="1:26" s="15" customFormat="1" ht="108" customHeight="1" thickBot="1" x14ac:dyDescent="0.25">
      <c r="A22" s="56" t="s">
        <v>0</v>
      </c>
      <c r="B22" s="57" t="s">
        <v>44</v>
      </c>
      <c r="C22" s="159" t="s">
        <v>8</v>
      </c>
      <c r="D22" s="159"/>
      <c r="E22" s="58" t="s">
        <v>1</v>
      </c>
      <c r="F22" s="58" t="s">
        <v>2</v>
      </c>
      <c r="G22" s="59" t="s">
        <v>19</v>
      </c>
      <c r="H22" s="60" t="s">
        <v>43</v>
      </c>
      <c r="I22" s="60" t="s">
        <v>6</v>
      </c>
      <c r="J22" s="60" t="s">
        <v>31</v>
      </c>
      <c r="K22" s="61" t="s">
        <v>7</v>
      </c>
      <c r="L22" s="62" t="s">
        <v>48</v>
      </c>
      <c r="M22" s="58" t="s">
        <v>47</v>
      </c>
      <c r="N22" s="63" t="s">
        <v>3</v>
      </c>
      <c r="O22" s="64" t="s">
        <v>4</v>
      </c>
      <c r="P22" s="65" t="s">
        <v>57</v>
      </c>
      <c r="Q22" s="92" t="s">
        <v>5</v>
      </c>
      <c r="R22" s="89" t="s">
        <v>21</v>
      </c>
      <c r="S22" s="66" t="s">
        <v>20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66">
        <v>40</v>
      </c>
      <c r="B23" s="75">
        <v>2003547</v>
      </c>
      <c r="C23" s="160" t="s">
        <v>52</v>
      </c>
      <c r="D23" s="161" t="s">
        <v>52</v>
      </c>
      <c r="E23" s="76"/>
      <c r="F23" s="76"/>
      <c r="G23" s="77"/>
      <c r="H23" s="95">
        <v>300</v>
      </c>
      <c r="I23" s="78" t="s">
        <v>58</v>
      </c>
      <c r="J23" s="97">
        <v>1.895</v>
      </c>
      <c r="K23" s="79">
        <f t="shared" ref="K23:K26" si="0">H23*J23</f>
        <v>568.5</v>
      </c>
      <c r="L23" s="80" t="e">
        <f t="shared" ref="L23:L26" si="1">M23/G23</f>
        <v>#DIV/0!</v>
      </c>
      <c r="M23" s="81"/>
      <c r="N23" s="82"/>
      <c r="O23" s="85"/>
      <c r="P23" s="87">
        <f t="shared" ref="P23:P26" si="2">M23*(1-O23)</f>
        <v>0</v>
      </c>
      <c r="Q23" s="93">
        <f t="shared" ref="Q23:Q26" si="3">IF(ISERROR(P23/G23),0,(P23/G23)*H23)</f>
        <v>0</v>
      </c>
      <c r="R23" s="90" t="e">
        <f t="shared" ref="R23:R26" si="4">ROUNDUP((H23/G23),0)</f>
        <v>#DIV/0!</v>
      </c>
      <c r="S23" s="83" t="e">
        <f t="shared" ref="S23:S26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67"/>
      <c r="B24" s="67">
        <v>2003548</v>
      </c>
      <c r="C24" s="114" t="s">
        <v>53</v>
      </c>
      <c r="D24" s="115" t="s">
        <v>53</v>
      </c>
      <c r="E24" s="68"/>
      <c r="F24" s="68"/>
      <c r="G24" s="69"/>
      <c r="H24" s="96">
        <v>150</v>
      </c>
      <c r="I24" s="70" t="s">
        <v>58</v>
      </c>
      <c r="J24" s="98">
        <v>1.895</v>
      </c>
      <c r="K24" s="71">
        <f t="shared" si="0"/>
        <v>284.25</v>
      </c>
      <c r="L24" s="72" t="e">
        <f t="shared" si="1"/>
        <v>#DIV/0!</v>
      </c>
      <c r="M24" s="73"/>
      <c r="N24" s="74"/>
      <c r="O24" s="86"/>
      <c r="P24" s="88">
        <f t="shared" si="2"/>
        <v>0</v>
      </c>
      <c r="Q24" s="94">
        <f t="shared" si="3"/>
        <v>0</v>
      </c>
      <c r="R24" s="91" t="e">
        <f t="shared" si="4"/>
        <v>#DIV/0!</v>
      </c>
      <c r="S24" s="84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67"/>
      <c r="B25" s="67">
        <v>2003549</v>
      </c>
      <c r="C25" s="114" t="s">
        <v>54</v>
      </c>
      <c r="D25" s="115" t="s">
        <v>54</v>
      </c>
      <c r="E25" s="68"/>
      <c r="F25" s="68"/>
      <c r="G25" s="69"/>
      <c r="H25" s="96">
        <v>50</v>
      </c>
      <c r="I25" s="70" t="s">
        <v>58</v>
      </c>
      <c r="J25" s="98">
        <v>1.895</v>
      </c>
      <c r="K25" s="71">
        <f t="shared" si="0"/>
        <v>94.75</v>
      </c>
      <c r="L25" s="72" t="e">
        <f t="shared" si="1"/>
        <v>#DIV/0!</v>
      </c>
      <c r="M25" s="73"/>
      <c r="N25" s="74"/>
      <c r="O25" s="86"/>
      <c r="P25" s="88">
        <f t="shared" si="2"/>
        <v>0</v>
      </c>
      <c r="Q25" s="94">
        <f t="shared" ref="Q25" si="6">IF(ISERROR(P25/G25),0,(P25/G25)*H25)</f>
        <v>0</v>
      </c>
      <c r="R25" s="91" t="e">
        <f t="shared" ref="R25" si="7">ROUNDUP((H25/G25),0)</f>
        <v>#DIV/0!</v>
      </c>
      <c r="S25" s="84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thickBot="1" x14ac:dyDescent="0.25">
      <c r="A26" s="168"/>
      <c r="B26" s="99">
        <v>2003550</v>
      </c>
      <c r="C26" s="172" t="s">
        <v>55</v>
      </c>
      <c r="D26" s="173" t="s">
        <v>55</v>
      </c>
      <c r="E26" s="100"/>
      <c r="F26" s="100"/>
      <c r="G26" s="101"/>
      <c r="H26" s="102">
        <v>50</v>
      </c>
      <c r="I26" s="103" t="s">
        <v>58</v>
      </c>
      <c r="J26" s="104">
        <v>1.895</v>
      </c>
      <c r="K26" s="105">
        <f t="shared" si="0"/>
        <v>94.75</v>
      </c>
      <c r="L26" s="106" t="e">
        <f t="shared" si="1"/>
        <v>#DIV/0!</v>
      </c>
      <c r="M26" s="107"/>
      <c r="N26" s="108"/>
      <c r="O26" s="109"/>
      <c r="P26" s="110">
        <f t="shared" si="2"/>
        <v>0</v>
      </c>
      <c r="Q26" s="111">
        <f t="shared" si="3"/>
        <v>0</v>
      </c>
      <c r="R26" s="112" t="e">
        <f t="shared" si="4"/>
        <v>#DIV/0!</v>
      </c>
      <c r="S26" s="11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46"/>
      <c r="B28" s="146"/>
      <c r="C28" s="146"/>
      <c r="D28" s="146"/>
      <c r="E28" s="146"/>
      <c r="F28" s="146"/>
      <c r="G28" s="146"/>
      <c r="H28" s="22"/>
      <c r="I28" s="1"/>
      <c r="J28" s="1"/>
      <c r="K28" s="1"/>
      <c r="L28" s="1"/>
      <c r="M28" s="1"/>
      <c r="N28" s="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46"/>
      <c r="B29" s="146"/>
      <c r="C29" s="146"/>
      <c r="D29" s="146"/>
      <c r="E29" s="146"/>
      <c r="F29" s="146"/>
      <c r="G29" s="146"/>
      <c r="H29" s="22"/>
      <c r="I29" s="2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thickBot="1" x14ac:dyDescent="0.3">
      <c r="A30" s="146"/>
      <c r="B30" s="146"/>
      <c r="C30" s="146"/>
      <c r="D30" s="146"/>
      <c r="E30" s="146"/>
      <c r="F30" s="146"/>
      <c r="G30" s="146"/>
      <c r="H30" s="22"/>
      <c r="I30" s="1"/>
      <c r="J30" s="5" t="s">
        <v>45</v>
      </c>
      <c r="K30" s="6">
        <f>SUM(K23:K29)</f>
        <v>1042.25</v>
      </c>
      <c r="L30" s="24"/>
      <c r="M30" s="1"/>
      <c r="N30" s="7"/>
      <c r="O30" s="7"/>
      <c r="P30" s="7"/>
      <c r="Q30" s="6">
        <f>SUM(Q23:Q29)</f>
        <v>0</v>
      </c>
      <c r="R30" s="1"/>
      <c r="S30" s="6" t="e">
        <f>SUM(S23:S26)</f>
        <v>#DIV/0!</v>
      </c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1"/>
      <c r="B31" s="1"/>
      <c r="C31" s="1"/>
      <c r="D31" s="20"/>
      <c r="E31" s="21"/>
      <c r="F31" s="18"/>
      <c r="G31" s="19"/>
      <c r="H31" s="2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39"/>
      <c r="B32" s="39"/>
      <c r="C32" s="39"/>
      <c r="D32" s="39"/>
      <c r="E32" s="39"/>
      <c r="G32" s="40" t="s">
        <v>49</v>
      </c>
      <c r="J32" s="39"/>
      <c r="K32" s="6">
        <f>K30*2</f>
        <v>2084.5</v>
      </c>
      <c r="L32" s="1"/>
      <c r="M32" s="1"/>
      <c r="N32" s="1"/>
      <c r="O32" s="5"/>
      <c r="P32" s="1"/>
      <c r="Q32" s="6">
        <f>Q30*2</f>
        <v>0</v>
      </c>
      <c r="R32" s="1"/>
      <c r="S32" s="6" t="e">
        <f>S30*2</f>
        <v>#DIV/0!</v>
      </c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54"/>
      <c r="Q34" s="54"/>
      <c r="R34" s="54"/>
      <c r="S34" s="54"/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8" t="s">
        <v>22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30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 t="s">
        <v>23</v>
      </c>
      <c r="B40" s="11"/>
      <c r="C40" s="11"/>
      <c r="D40" s="11"/>
      <c r="E40" s="11"/>
      <c r="F40" s="11"/>
      <c r="G40" s="11"/>
      <c r="H40" s="55"/>
      <c r="I40" s="11"/>
      <c r="J40" s="11"/>
      <c r="K40" s="11"/>
      <c r="L40" s="11"/>
      <c r="M40" s="11"/>
      <c r="N40" s="11"/>
      <c r="O40" s="11"/>
      <c r="P40" s="11"/>
      <c r="Q40" s="11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26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27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2" t="s">
        <v>28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44" t="s">
        <v>46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4" t="s">
        <v>29</v>
      </c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"/>
      <c r="S53" s="1"/>
      <c r="T53" s="1"/>
      <c r="U53" s="1"/>
      <c r="V53" s="1"/>
      <c r="W53" s="1"/>
      <c r="X53" s="1"/>
      <c r="Y53" s="1"/>
      <c r="Z53" s="1"/>
    </row>
  </sheetData>
  <sheetProtection selectLockedCells="1"/>
  <protectedRanges>
    <protectedRange sqref="F11:H11" name="Rango1"/>
    <protectedRange sqref="Q13:Q21 D13:E21" name="Rango1_1"/>
  </protectedRanges>
  <mergeCells count="33">
    <mergeCell ref="C26:D26"/>
    <mergeCell ref="K12:S12"/>
    <mergeCell ref="A50:Q50"/>
    <mergeCell ref="A28:G30"/>
    <mergeCell ref="A48:R48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23:A26"/>
    <mergeCell ref="A19:S19"/>
    <mergeCell ref="C24:D24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2025-11-19T13:00:47Z</dcterms:modified>
</cp:coreProperties>
</file>